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firstSheet="1" activeTab="1"/>
  </bookViews>
  <sheets>
    <sheet name="附件1 中山市农村黑臭水体数量统计汇总表" sheetId="1" r:id="rId1"/>
    <sheet name="附件2 中山市农村黑臭水体清单表（修正茅湾涌）" sheetId="2" r:id="rId2"/>
  </sheets>
  <definedNames/>
  <calcPr fullCalcOnLoad="1"/>
</workbook>
</file>

<file path=xl/sharedStrings.xml><?xml version="1.0" encoding="utf-8"?>
<sst xmlns="http://schemas.openxmlformats.org/spreadsheetml/2006/main" count="268" uniqueCount="128">
  <si>
    <r>
      <t>中山市</t>
    </r>
    <r>
      <rPr>
        <b/>
        <sz val="18"/>
        <color indexed="8"/>
        <rFont val="仿宋_GB2312"/>
        <family val="0"/>
      </rPr>
      <t>农村黑臭水体数量统计汇总表</t>
    </r>
  </si>
  <si>
    <t>填报时间： 2020 年 8 月 11日</t>
  </si>
  <si>
    <t>序号</t>
  </si>
  <si>
    <t>市</t>
  </si>
  <si>
    <t xml:space="preserve">镇（区、管委会） </t>
  </si>
  <si>
    <t>数量（个）</t>
  </si>
  <si>
    <t>河</t>
  </si>
  <si>
    <t>长度（km）</t>
  </si>
  <si>
    <r>
      <t>面积（km</t>
    </r>
    <r>
      <rPr>
        <b/>
        <vertAlign val="superscript"/>
        <sz val="14"/>
        <color indexed="8"/>
        <rFont val="仿宋_GB2312"/>
        <family val="0"/>
      </rPr>
      <t>2</t>
    </r>
    <r>
      <rPr>
        <b/>
        <sz val="14"/>
        <color indexed="8"/>
        <rFont val="仿宋_GB2312"/>
        <family val="0"/>
      </rPr>
      <t>）</t>
    </r>
  </si>
  <si>
    <t>中山市</t>
  </si>
  <si>
    <t>沙溪镇</t>
  </si>
  <si>
    <t>坦洲镇</t>
  </si>
  <si>
    <t>大涌镇</t>
  </si>
  <si>
    <t>黄圃镇</t>
  </si>
  <si>
    <t>横栏镇</t>
  </si>
  <si>
    <t>三乡镇</t>
  </si>
  <si>
    <t>南朗镇</t>
  </si>
  <si>
    <t>东升镇</t>
  </si>
  <si>
    <t>阜沙镇</t>
  </si>
  <si>
    <t>南头镇</t>
  </si>
  <si>
    <t>东凤镇</t>
  </si>
  <si>
    <t>小榄镇</t>
  </si>
  <si>
    <t>港口镇</t>
  </si>
  <si>
    <t>三角镇</t>
  </si>
  <si>
    <t>民众镇</t>
  </si>
  <si>
    <t>古镇镇</t>
  </si>
  <si>
    <t>板芙镇</t>
  </si>
  <si>
    <t>神湾镇</t>
  </si>
  <si>
    <t>五桂山</t>
  </si>
  <si>
    <t>合计</t>
  </si>
  <si>
    <t>中山市农村黑臭水体清单表</t>
  </si>
  <si>
    <t>镇区</t>
  </si>
  <si>
    <t>行政村</t>
  </si>
  <si>
    <t>水体名称</t>
  </si>
  <si>
    <t>河涌名称</t>
  </si>
  <si>
    <t>水体类型</t>
  </si>
  <si>
    <t>涉及的自然村</t>
  </si>
  <si>
    <t>水域面积(m2)</t>
  </si>
  <si>
    <t>长(m)</t>
  </si>
  <si>
    <t>宽(m)</t>
  </si>
  <si>
    <t>黑臭段起点</t>
  </si>
  <si>
    <t>起点经度</t>
  </si>
  <si>
    <t>起点纬度</t>
  </si>
  <si>
    <t>黑臭段终点</t>
  </si>
  <si>
    <t>终点经度</t>
  </si>
  <si>
    <t>终点纬度</t>
  </si>
  <si>
    <t>监管级别</t>
  </si>
  <si>
    <t>名称</t>
  </si>
  <si>
    <t>马安村</t>
  </si>
  <si>
    <t>下坝头涌</t>
  </si>
  <si>
    <t>下坝头水闸</t>
  </si>
  <si>
    <t>东阜路</t>
  </si>
  <si>
    <t>省级</t>
  </si>
  <si>
    <t>镇一村、三社社区</t>
  </si>
  <si>
    <t>镇一涌</t>
  </si>
  <si>
    <t>广东省中山市黄圃镇中山市黄圃镇耀信金属制品厂</t>
  </si>
  <si>
    <t>张沙嘴</t>
  </si>
  <si>
    <t>国家级</t>
  </si>
  <si>
    <t>中沙角涌</t>
  </si>
  <si>
    <t>中沙角水闸</t>
  </si>
  <si>
    <t>中型河</t>
  </si>
  <si>
    <t>兆龙社区</t>
  </si>
  <si>
    <t>淋沥涌</t>
  </si>
  <si>
    <t>北部排灌渠</t>
  </si>
  <si>
    <t>乌沙涌</t>
  </si>
  <si>
    <t>涌边村、康乐村、涌头村</t>
  </si>
  <si>
    <t>六乡涌</t>
  </si>
  <si>
    <t>广东省中山市沙溪镇兴工路81号</t>
  </si>
  <si>
    <t>广东省中山市沙溪镇横东大道174号</t>
  </si>
  <si>
    <t>涌边村、康乐村</t>
  </si>
  <si>
    <t>土瓜涌</t>
  </si>
  <si>
    <t>广东省中山市沙溪镇沙溪长华钉装厂</t>
  </si>
  <si>
    <t>广东省中山市沙溪镇华南再生资源(中山)有限公司(西北门)</t>
  </si>
  <si>
    <t>虎逊村</t>
  </si>
  <si>
    <t>朗心四渠</t>
  </si>
  <si>
    <t>广东省中山市沙溪镇105国道中信左岸</t>
  </si>
  <si>
    <t>广东省中山市沙溪镇日式料理店雅居乐·世纪新城C1区(三期)</t>
  </si>
  <si>
    <t>沙溪村、象角村</t>
  </si>
  <si>
    <t>沙溪涌</t>
  </si>
  <si>
    <t>广东省中山市沙溪镇岐江公路汇豪广场</t>
  </si>
  <si>
    <t>广东省中山市沙溪镇中山市东港昌水产批发市场有限公司</t>
  </si>
  <si>
    <t>龙瑞村</t>
  </si>
  <si>
    <t>朗心渠</t>
  </si>
  <si>
    <t>105国道</t>
  </si>
  <si>
    <t>西河涌</t>
  </si>
  <si>
    <t>永二村</t>
  </si>
  <si>
    <t>茅湾涌</t>
  </si>
  <si>
    <t>三乡镇新圩8队（坦洲镇永二村十二队）</t>
  </si>
  <si>
    <t>前山水道联一村滘口围</t>
  </si>
  <si>
    <t>同胜社区</t>
  </si>
  <si>
    <t>十围涌</t>
  </si>
  <si>
    <t>同胜社区十围</t>
  </si>
  <si>
    <t>同胜涌、涌头涌交汇</t>
  </si>
  <si>
    <t>永二村、七村社区、同胜社区</t>
  </si>
  <si>
    <t>东灌河</t>
  </si>
  <si>
    <t>茅湾涌永一村文乐围</t>
  </si>
  <si>
    <t>涌头涌、十四村新开河交汇</t>
  </si>
  <si>
    <t>新茂村</t>
  </si>
  <si>
    <t>新茂涌</t>
  </si>
  <si>
    <t>裕祥卫生站</t>
  </si>
  <si>
    <t>新茂村新茂泵站</t>
  </si>
  <si>
    <t>贴边村</t>
  </si>
  <si>
    <t>贴边横河</t>
  </si>
  <si>
    <t>横河南东路与南苑路交叉路口</t>
  </si>
  <si>
    <t>横河南东路与贴边东路交叉口</t>
  </si>
  <si>
    <t>南朗村</t>
  </si>
  <si>
    <t>大溪</t>
  </si>
  <si>
    <t>泮沙排洪渠交汇处</t>
  </si>
  <si>
    <t>中心一河交汇处</t>
  </si>
  <si>
    <t>雍陌村</t>
  </si>
  <si>
    <t>文阁下涌</t>
  </si>
  <si>
    <t>雍陌十四队</t>
  </si>
  <si>
    <t>泉眼</t>
  </si>
  <si>
    <t>新圩村</t>
  </si>
  <si>
    <t>渡头南路</t>
  </si>
  <si>
    <t>新圩8队</t>
  </si>
  <si>
    <t>大涌社区</t>
  </si>
  <si>
    <t>大涌基尾涌</t>
  </si>
  <si>
    <t>广东省中山市大涌镇新围大街48号</t>
  </si>
  <si>
    <t>广东省中山市大涌镇基尾大街20号</t>
  </si>
  <si>
    <t>安堂社区</t>
  </si>
  <si>
    <t>安堂涌</t>
  </si>
  <si>
    <t>广东省中山市大涌镇中山致远驾校总校</t>
  </si>
  <si>
    <t>广东省中山市大涌镇中富家具</t>
  </si>
  <si>
    <t>青岗社区</t>
  </si>
  <si>
    <t>青岗涌</t>
  </si>
  <si>
    <t>东方针织机械中山有限公司</t>
  </si>
  <si>
    <t>青岗涌与赤洲河交界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</si>
</sst>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8"/>
      <color indexed="8"/>
      <name val="仿宋_GB2312"/>
      <family val="0"/>
    </font>
    <font>
      <b/>
      <sz val="14"/>
      <color indexed="8"/>
      <name val="仿宋_GB2312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vertAlign val="superscript"/>
      <sz val="14"/>
      <color indexed="8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仿宋_GB2312"/>
      <family val="0"/>
    </font>
    <font>
      <b/>
      <sz val="14"/>
      <color theme="1"/>
      <name val="仿宋_GB2312"/>
      <family val="0"/>
    </font>
    <font>
      <sz val="12"/>
      <color theme="1"/>
      <name val="仿宋_GB2312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wrapText="1"/>
    </xf>
    <xf numFmtId="0" fontId="2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SheetLayoutView="100" workbookViewId="0" topLeftCell="A13">
      <selection activeCell="I20" sqref="I20"/>
    </sheetView>
  </sheetViews>
  <sheetFormatPr defaultColWidth="9.140625" defaultRowHeight="12.75"/>
  <cols>
    <col min="1" max="1" width="9.7109375" style="19" customWidth="1"/>
    <col min="2" max="2" width="12.57421875" style="19" customWidth="1"/>
    <col min="3" max="3" width="21.8515625" style="19" customWidth="1"/>
    <col min="4" max="4" width="14.8515625" style="19" customWidth="1"/>
    <col min="5" max="5" width="14.7109375" style="19" customWidth="1"/>
    <col min="6" max="6" width="15.28125" style="19" customWidth="1"/>
  </cols>
  <sheetData>
    <row r="1" spans="1:6" ht="33" customHeight="1">
      <c r="A1" s="20" t="s">
        <v>0</v>
      </c>
      <c r="B1" s="20"/>
      <c r="C1" s="20"/>
      <c r="D1" s="20"/>
      <c r="E1" s="20"/>
      <c r="F1" s="20"/>
    </row>
    <row r="2" spans="1:6" ht="24.75" customHeight="1">
      <c r="A2" s="21" t="s">
        <v>1</v>
      </c>
      <c r="B2" s="21"/>
      <c r="C2" s="21"/>
      <c r="D2" s="21"/>
      <c r="E2" s="21"/>
      <c r="F2" s="21"/>
    </row>
    <row r="3" spans="1:6" ht="22.5" customHeight="1">
      <c r="A3" s="22" t="s">
        <v>2</v>
      </c>
      <c r="B3" s="23" t="s">
        <v>3</v>
      </c>
      <c r="C3" s="22" t="s">
        <v>4</v>
      </c>
      <c r="D3" s="22" t="s">
        <v>5</v>
      </c>
      <c r="E3" s="22" t="s">
        <v>6</v>
      </c>
      <c r="F3" s="22"/>
    </row>
    <row r="4" spans="1:6" ht="39.75">
      <c r="A4" s="22"/>
      <c r="B4" s="23"/>
      <c r="C4" s="22"/>
      <c r="D4" s="22"/>
      <c r="E4" s="22" t="s">
        <v>7</v>
      </c>
      <c r="F4" s="22" t="s">
        <v>8</v>
      </c>
    </row>
    <row r="5" spans="1:6" ht="24.75" customHeight="1">
      <c r="A5" s="24">
        <v>1</v>
      </c>
      <c r="B5" s="24" t="s">
        <v>9</v>
      </c>
      <c r="C5" s="24" t="s">
        <v>10</v>
      </c>
      <c r="D5" s="24">
        <v>5</v>
      </c>
      <c r="E5" s="24">
        <f>SUM('附件2 中山市农村黑臭水体清单表（修正茅湾涌）'!J8:J12)/1000</f>
        <v>8.78</v>
      </c>
      <c r="F5" s="24">
        <f>SUM('附件2 中山市农村黑臭水体清单表（修正茅湾涌）'!I8:I12)/1000000</f>
        <v>0.14885</v>
      </c>
    </row>
    <row r="6" spans="1:6" ht="24.75" customHeight="1">
      <c r="A6" s="24">
        <v>2</v>
      </c>
      <c r="B6" s="24" t="s">
        <v>9</v>
      </c>
      <c r="C6" s="25" t="s">
        <v>11</v>
      </c>
      <c r="D6" s="26">
        <v>3</v>
      </c>
      <c r="E6" s="26">
        <f>SUM('附件2 中山市农村黑臭水体清单表（修正茅湾涌）'!J13:J15)/1000</f>
        <v>16.79</v>
      </c>
      <c r="F6" s="26">
        <f>SUM('附件2 中山市农村黑臭水体清单表（修正茅湾涌）'!I13:I15)/1000000</f>
        <v>0.870949</v>
      </c>
    </row>
    <row r="7" spans="1:6" ht="24.75" customHeight="1">
      <c r="A7" s="24">
        <v>3</v>
      </c>
      <c r="B7" s="24" t="s">
        <v>9</v>
      </c>
      <c r="C7" s="24" t="s">
        <v>12</v>
      </c>
      <c r="D7" s="24">
        <v>3</v>
      </c>
      <c r="E7" s="24">
        <f>SUM('附件2 中山市农村黑臭水体清单表（修正茅湾涌）'!J21:J23)/1000</f>
        <v>4.844</v>
      </c>
      <c r="F7" s="24">
        <f>SUM('附件2 中山市农村黑臭水体清单表（修正茅湾涌）'!I21:I23)/1000000</f>
        <v>0.09582</v>
      </c>
    </row>
    <row r="8" spans="1:6" ht="24.75" customHeight="1">
      <c r="A8" s="24">
        <v>4</v>
      </c>
      <c r="B8" s="24" t="s">
        <v>9</v>
      </c>
      <c r="C8" s="25" t="s">
        <v>13</v>
      </c>
      <c r="D8" s="26">
        <v>3</v>
      </c>
      <c r="E8" s="26">
        <f>SUM('附件2 中山市农村黑臭水体清单表（修正茅湾涌）'!J4:J6)/1000</f>
        <v>5.2</v>
      </c>
      <c r="F8" s="26">
        <f>SUM('附件2 中山市农村黑臭水体清单表（修正茅湾涌）'!I4:I6)/1000000</f>
        <v>0.037</v>
      </c>
    </row>
    <row r="9" spans="1:6" ht="24.75" customHeight="1">
      <c r="A9" s="24">
        <v>5</v>
      </c>
      <c r="B9" s="24" t="s">
        <v>9</v>
      </c>
      <c r="C9" s="27" t="s">
        <v>14</v>
      </c>
      <c r="D9" s="27">
        <v>2</v>
      </c>
      <c r="E9" s="27">
        <f>SUM('附件2 中山市农村黑臭水体清单表（修正茅湾涌）'!J16:J17)/1000</f>
        <v>2.167</v>
      </c>
      <c r="F9" s="27">
        <f>SUM('附件2 中山市农村黑臭水体清单表（修正茅湾涌）'!I16:I17)/1000000</f>
        <v>0.015682</v>
      </c>
    </row>
    <row r="10" spans="1:6" ht="24.75" customHeight="1">
      <c r="A10" s="24">
        <v>6</v>
      </c>
      <c r="B10" s="24" t="s">
        <v>9</v>
      </c>
      <c r="C10" s="27" t="s">
        <v>15</v>
      </c>
      <c r="D10" s="27">
        <v>2</v>
      </c>
      <c r="E10" s="28">
        <f>SUM('附件2 中山市农村黑臭水体清单表（修正茅湾涌）'!J19:J20)/1000</f>
        <v>3.02</v>
      </c>
      <c r="F10" s="28">
        <f>SUM('附件2 中山市农村黑臭水体清单表（修正茅湾涌）'!I19:I20)/1000000</f>
        <v>0.0881</v>
      </c>
    </row>
    <row r="11" spans="1:6" ht="24.75" customHeight="1">
      <c r="A11" s="24">
        <v>7</v>
      </c>
      <c r="B11" s="24" t="s">
        <v>9</v>
      </c>
      <c r="C11" s="24" t="s">
        <v>16</v>
      </c>
      <c r="D11" s="24">
        <v>1</v>
      </c>
      <c r="E11" s="24">
        <f>SUM('附件2 中山市农村黑臭水体清单表（修正茅湾涌）'!J18)/1000</f>
        <v>2.8</v>
      </c>
      <c r="F11" s="24">
        <f>SUM('附件2 中山市农村黑臭水体清单表（修正茅湾涌）'!I18)/1000000</f>
        <v>0.0224</v>
      </c>
    </row>
    <row r="12" spans="1:6" ht="24.75" customHeight="1">
      <c r="A12" s="24">
        <v>8</v>
      </c>
      <c r="B12" s="24" t="s">
        <v>9</v>
      </c>
      <c r="C12" s="25" t="s">
        <v>17</v>
      </c>
      <c r="D12" s="26">
        <v>1</v>
      </c>
      <c r="E12" s="26">
        <f>SUM('附件2 中山市农村黑臭水体清单表（修正茅湾涌）'!J7)/1000</f>
        <v>2</v>
      </c>
      <c r="F12" s="26">
        <f>SUM('附件2 中山市农村黑臭水体清单表（修正茅湾涌）'!I7)/1000000</f>
        <v>0.024</v>
      </c>
    </row>
    <row r="13" spans="1:6" ht="24.75" customHeight="1">
      <c r="A13" s="24">
        <v>9</v>
      </c>
      <c r="B13" s="24" t="s">
        <v>9</v>
      </c>
      <c r="C13" s="24" t="s">
        <v>18</v>
      </c>
      <c r="D13" s="24">
        <v>0</v>
      </c>
      <c r="E13" s="24">
        <v>0</v>
      </c>
      <c r="F13" s="24">
        <v>0</v>
      </c>
    </row>
    <row r="14" spans="1:6" ht="24.75" customHeight="1">
      <c r="A14" s="24">
        <v>10</v>
      </c>
      <c r="B14" s="24" t="s">
        <v>9</v>
      </c>
      <c r="C14" s="24" t="s">
        <v>19</v>
      </c>
      <c r="D14" s="24">
        <v>0</v>
      </c>
      <c r="E14" s="24">
        <v>0</v>
      </c>
      <c r="F14" s="24">
        <v>0</v>
      </c>
    </row>
    <row r="15" spans="1:6" ht="24.75" customHeight="1">
      <c r="A15" s="24">
        <v>11</v>
      </c>
      <c r="B15" s="24" t="s">
        <v>9</v>
      </c>
      <c r="C15" s="24" t="s">
        <v>20</v>
      </c>
      <c r="D15" s="24">
        <v>0</v>
      </c>
      <c r="E15" s="24">
        <v>0</v>
      </c>
      <c r="F15" s="24">
        <v>0</v>
      </c>
    </row>
    <row r="16" spans="1:6" ht="24.75" customHeight="1">
      <c r="A16" s="24">
        <v>12</v>
      </c>
      <c r="B16" s="24" t="s">
        <v>9</v>
      </c>
      <c r="C16" s="25" t="s">
        <v>21</v>
      </c>
      <c r="D16" s="26">
        <v>0</v>
      </c>
      <c r="E16" s="26">
        <v>0</v>
      </c>
      <c r="F16" s="26">
        <v>0</v>
      </c>
    </row>
    <row r="17" spans="1:6" ht="24.75" customHeight="1">
      <c r="A17" s="24">
        <v>13</v>
      </c>
      <c r="B17" s="24" t="s">
        <v>9</v>
      </c>
      <c r="C17" s="24" t="s">
        <v>22</v>
      </c>
      <c r="D17" s="24">
        <v>0</v>
      </c>
      <c r="E17" s="24">
        <v>0</v>
      </c>
      <c r="F17" s="24">
        <v>0</v>
      </c>
    </row>
    <row r="18" spans="1:6" ht="24.75" customHeight="1">
      <c r="A18" s="24">
        <v>14</v>
      </c>
      <c r="B18" s="24" t="s">
        <v>9</v>
      </c>
      <c r="C18" s="25" t="s">
        <v>23</v>
      </c>
      <c r="D18" s="26">
        <v>0</v>
      </c>
      <c r="E18" s="26">
        <v>0</v>
      </c>
      <c r="F18" s="26">
        <v>0</v>
      </c>
    </row>
    <row r="19" spans="1:6" ht="24.75" customHeight="1">
      <c r="A19" s="24">
        <v>15</v>
      </c>
      <c r="B19" s="24" t="s">
        <v>9</v>
      </c>
      <c r="C19" s="24" t="s">
        <v>24</v>
      </c>
      <c r="D19" s="24">
        <v>0</v>
      </c>
      <c r="E19" s="24">
        <v>0</v>
      </c>
      <c r="F19" s="24">
        <v>0</v>
      </c>
    </row>
    <row r="20" spans="1:6" ht="24.75" customHeight="1">
      <c r="A20" s="24">
        <v>16</v>
      </c>
      <c r="B20" s="24" t="s">
        <v>9</v>
      </c>
      <c r="C20" s="24" t="s">
        <v>25</v>
      </c>
      <c r="D20" s="24">
        <v>0</v>
      </c>
      <c r="E20" s="24">
        <v>0</v>
      </c>
      <c r="F20" s="24">
        <v>0</v>
      </c>
    </row>
    <row r="21" spans="1:6" ht="24.75" customHeight="1">
      <c r="A21" s="24">
        <v>17</v>
      </c>
      <c r="B21" s="24" t="s">
        <v>9</v>
      </c>
      <c r="C21" s="24" t="s">
        <v>26</v>
      </c>
      <c r="D21" s="24">
        <v>0</v>
      </c>
      <c r="E21" s="24">
        <v>0</v>
      </c>
      <c r="F21" s="24">
        <v>0</v>
      </c>
    </row>
    <row r="22" spans="1:6" ht="24.75" customHeight="1">
      <c r="A22" s="24">
        <v>18</v>
      </c>
      <c r="B22" s="24" t="s">
        <v>9</v>
      </c>
      <c r="C22" s="25" t="s">
        <v>27</v>
      </c>
      <c r="D22" s="26">
        <v>0</v>
      </c>
      <c r="E22" s="26">
        <v>0</v>
      </c>
      <c r="F22" s="26">
        <v>0</v>
      </c>
    </row>
    <row r="23" spans="1:6" ht="24.75" customHeight="1">
      <c r="A23" s="24">
        <v>19</v>
      </c>
      <c r="B23" s="24" t="s">
        <v>9</v>
      </c>
      <c r="C23" s="25" t="s">
        <v>28</v>
      </c>
      <c r="D23" s="26">
        <v>0</v>
      </c>
      <c r="E23" s="26">
        <v>0</v>
      </c>
      <c r="F23" s="26">
        <v>0</v>
      </c>
    </row>
    <row r="24" spans="1:6" s="18" customFormat="1" ht="24.75" customHeight="1">
      <c r="A24" s="29" t="s">
        <v>29</v>
      </c>
      <c r="B24" s="30"/>
      <c r="C24" s="30"/>
      <c r="D24" s="30">
        <f aca="true" t="shared" si="0" ref="D24:F24">SUM(D5:D22)</f>
        <v>20</v>
      </c>
      <c r="E24" s="31">
        <f t="shared" si="0"/>
        <v>45.601000000000006</v>
      </c>
      <c r="F24" s="31">
        <f t="shared" si="0"/>
        <v>1.3028009999999999</v>
      </c>
    </row>
  </sheetData>
  <sheetProtection/>
  <mergeCells count="8">
    <mergeCell ref="A1:F1"/>
    <mergeCell ref="A2:F2"/>
    <mergeCell ref="E3:F3"/>
    <mergeCell ref="A24:C24"/>
    <mergeCell ref="A3:A4"/>
    <mergeCell ref="B3:B4"/>
    <mergeCell ref="C3:C4"/>
    <mergeCell ref="D3:D4"/>
  </mergeCells>
  <printOptions/>
  <pageMargins left="0.7868055555555555" right="0.75" top="1" bottom="1" header="0.5" footer="0.5"/>
  <pageSetup fitToHeight="0" fitToWidth="1" orientation="portrait" paperSize="9" scale="98"/>
  <ignoredErrors>
    <ignoredError sqref="E5:F9 D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70" zoomScaleNormal="70" zoomScaleSheetLayoutView="100" workbookViewId="0" topLeftCell="A1">
      <selection activeCell="N5" sqref="N5"/>
    </sheetView>
  </sheetViews>
  <sheetFormatPr defaultColWidth="9.140625" defaultRowHeight="12.75"/>
  <cols>
    <col min="1" max="1" width="6.28125" style="2" customWidth="1"/>
    <col min="2" max="2" width="9.140625" style="2" customWidth="1"/>
    <col min="3" max="3" width="8.8515625" style="3" customWidth="1"/>
    <col min="4" max="4" width="29.140625" style="2" customWidth="1"/>
    <col min="5" max="5" width="13.140625" style="2" customWidth="1"/>
    <col min="6" max="6" width="12.8515625" style="2" customWidth="1"/>
    <col min="7" max="7" width="10.8515625" style="2" customWidth="1"/>
    <col min="8" max="8" width="17.421875" style="2" customWidth="1"/>
    <col min="9" max="9" width="11.00390625" style="4" customWidth="1"/>
    <col min="10" max="11" width="8.140625" style="4" customWidth="1"/>
    <col min="12" max="12" width="18.140625" style="2" customWidth="1"/>
    <col min="13" max="14" width="12.421875" style="2" customWidth="1"/>
    <col min="15" max="15" width="21.57421875" style="2" customWidth="1"/>
    <col min="16" max="17" width="12.7109375" style="2" customWidth="1"/>
  </cols>
  <sheetData>
    <row r="1" spans="1:17" ht="37.5" customHeight="1">
      <c r="A1" s="5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s="1" customFormat="1" ht="24.75" customHeight="1">
      <c r="A2" s="6" t="s">
        <v>2</v>
      </c>
      <c r="B2" s="6" t="s">
        <v>3</v>
      </c>
      <c r="C2" s="6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6" t="s">
        <v>36</v>
      </c>
      <c r="I2" s="6" t="s">
        <v>37</v>
      </c>
      <c r="J2" s="6" t="s">
        <v>38</v>
      </c>
      <c r="K2" s="6" t="s">
        <v>39</v>
      </c>
      <c r="L2" s="6" t="s">
        <v>40</v>
      </c>
      <c r="M2" s="6" t="s">
        <v>41</v>
      </c>
      <c r="N2" s="6" t="s">
        <v>42</v>
      </c>
      <c r="O2" s="6" t="s">
        <v>43</v>
      </c>
      <c r="P2" s="6" t="s">
        <v>44</v>
      </c>
      <c r="Q2" s="6" t="s">
        <v>45</v>
      </c>
      <c r="R2" s="15" t="s">
        <v>46</v>
      </c>
    </row>
    <row r="3" spans="1:18" s="1" customFormat="1" ht="30.75" customHeight="1">
      <c r="A3" s="7"/>
      <c r="B3" s="7"/>
      <c r="C3" s="8"/>
      <c r="D3" s="6" t="s">
        <v>47</v>
      </c>
      <c r="E3" s="7"/>
      <c r="F3" s="6"/>
      <c r="G3" s="7"/>
      <c r="H3" s="7"/>
      <c r="I3" s="12"/>
      <c r="J3" s="12"/>
      <c r="K3" s="12"/>
      <c r="L3" s="7"/>
      <c r="M3" s="7"/>
      <c r="N3" s="7"/>
      <c r="O3" s="7"/>
      <c r="P3" s="7"/>
      <c r="Q3" s="7"/>
      <c r="R3" s="16"/>
    </row>
    <row r="4" spans="1:18" ht="24.75" customHeight="1">
      <c r="A4" s="9">
        <v>1</v>
      </c>
      <c r="B4" s="10" t="s">
        <v>9</v>
      </c>
      <c r="C4" s="10" t="s">
        <v>13</v>
      </c>
      <c r="D4" s="11" t="s">
        <v>48</v>
      </c>
      <c r="E4" s="10" t="s">
        <v>49</v>
      </c>
      <c r="F4" s="10" t="s">
        <v>49</v>
      </c>
      <c r="G4" s="10" t="s">
        <v>6</v>
      </c>
      <c r="H4" s="10" t="s">
        <v>48</v>
      </c>
      <c r="I4" s="13">
        <v>3000</v>
      </c>
      <c r="J4" s="13">
        <v>300</v>
      </c>
      <c r="K4" s="13">
        <v>10</v>
      </c>
      <c r="L4" s="11" t="s">
        <v>50</v>
      </c>
      <c r="M4" s="14">
        <v>113.364294</v>
      </c>
      <c r="N4" s="14">
        <v>22.681447</v>
      </c>
      <c r="O4" s="11" t="s">
        <v>51</v>
      </c>
      <c r="P4" s="14">
        <v>113.364376</v>
      </c>
      <c r="Q4" s="14">
        <v>22.683247</v>
      </c>
      <c r="R4" s="17" t="s">
        <v>52</v>
      </c>
    </row>
    <row r="5" spans="1:18" ht="57">
      <c r="A5" s="9">
        <v>2</v>
      </c>
      <c r="B5" s="10" t="s">
        <v>9</v>
      </c>
      <c r="C5" s="10" t="s">
        <v>13</v>
      </c>
      <c r="D5" s="11" t="s">
        <v>53</v>
      </c>
      <c r="E5" s="10" t="s">
        <v>54</v>
      </c>
      <c r="F5" s="10" t="s">
        <v>54</v>
      </c>
      <c r="G5" s="10" t="s">
        <v>6</v>
      </c>
      <c r="H5" s="10" t="s">
        <v>53</v>
      </c>
      <c r="I5" s="13">
        <v>15000</v>
      </c>
      <c r="J5" s="13">
        <v>3000</v>
      </c>
      <c r="K5" s="13">
        <v>5</v>
      </c>
      <c r="L5" s="11" t="s">
        <v>55</v>
      </c>
      <c r="M5" s="14">
        <v>113.339739</v>
      </c>
      <c r="N5" s="14">
        <v>22.738649</v>
      </c>
      <c r="O5" s="11" t="s">
        <v>56</v>
      </c>
      <c r="P5" s="14">
        <v>113.34154</v>
      </c>
      <c r="Q5" s="14">
        <v>22.723439</v>
      </c>
      <c r="R5" s="17" t="s">
        <v>57</v>
      </c>
    </row>
    <row r="6" spans="1:18" ht="24.75" customHeight="1">
      <c r="A6" s="9">
        <v>3</v>
      </c>
      <c r="B6" s="10" t="s">
        <v>9</v>
      </c>
      <c r="C6" s="10" t="s">
        <v>13</v>
      </c>
      <c r="D6" s="11" t="s">
        <v>48</v>
      </c>
      <c r="E6" s="10" t="s">
        <v>58</v>
      </c>
      <c r="F6" s="10" t="s">
        <v>58</v>
      </c>
      <c r="G6" s="10" t="s">
        <v>6</v>
      </c>
      <c r="H6" s="10" t="s">
        <v>48</v>
      </c>
      <c r="I6" s="13">
        <v>19000</v>
      </c>
      <c r="J6" s="13">
        <v>1900</v>
      </c>
      <c r="K6" s="13">
        <v>10</v>
      </c>
      <c r="L6" s="11" t="s">
        <v>59</v>
      </c>
      <c r="M6" s="14">
        <v>113.376836</v>
      </c>
      <c r="N6" s="14">
        <v>22.679377</v>
      </c>
      <c r="O6" s="11" t="s">
        <v>60</v>
      </c>
      <c r="P6" s="14">
        <v>113.376038</v>
      </c>
      <c r="Q6" s="14">
        <v>22.696491</v>
      </c>
      <c r="R6" s="17" t="s">
        <v>57</v>
      </c>
    </row>
    <row r="7" spans="1:18" ht="24.75" customHeight="1">
      <c r="A7" s="9">
        <v>4</v>
      </c>
      <c r="B7" s="10" t="s">
        <v>9</v>
      </c>
      <c r="C7" s="10" t="s">
        <v>17</v>
      </c>
      <c r="D7" s="11" t="s">
        <v>61</v>
      </c>
      <c r="E7" s="10" t="s">
        <v>62</v>
      </c>
      <c r="F7" s="10" t="s">
        <v>62</v>
      </c>
      <c r="G7" s="10" t="s">
        <v>6</v>
      </c>
      <c r="H7" s="10" t="s">
        <v>61</v>
      </c>
      <c r="I7" s="13">
        <v>24000</v>
      </c>
      <c r="J7" s="13">
        <v>2000</v>
      </c>
      <c r="K7" s="13">
        <v>12</v>
      </c>
      <c r="L7" s="11" t="s">
        <v>63</v>
      </c>
      <c r="M7" s="14">
        <v>113.295156</v>
      </c>
      <c r="N7" s="14">
        <v>22.605394</v>
      </c>
      <c r="O7" s="11" t="s">
        <v>64</v>
      </c>
      <c r="P7" s="14">
        <v>113.27739</v>
      </c>
      <c r="Q7" s="14">
        <v>22.572853</v>
      </c>
      <c r="R7" s="17" t="s">
        <v>57</v>
      </c>
    </row>
    <row r="8" spans="1:18" ht="28.5">
      <c r="A8" s="9">
        <v>5</v>
      </c>
      <c r="B8" s="10" t="s">
        <v>9</v>
      </c>
      <c r="C8" s="10" t="s">
        <v>10</v>
      </c>
      <c r="D8" s="11" t="s">
        <v>65</v>
      </c>
      <c r="E8" s="10" t="s">
        <v>66</v>
      </c>
      <c r="F8" s="10" t="s">
        <v>66</v>
      </c>
      <c r="G8" s="10" t="s">
        <v>6</v>
      </c>
      <c r="H8" s="10" t="s">
        <v>65</v>
      </c>
      <c r="I8" s="13">
        <v>80000</v>
      </c>
      <c r="J8" s="13">
        <v>3200</v>
      </c>
      <c r="K8" s="13">
        <v>25</v>
      </c>
      <c r="L8" s="11" t="s">
        <v>67</v>
      </c>
      <c r="M8" s="14">
        <v>113.30101</v>
      </c>
      <c r="N8" s="14">
        <v>22.499222</v>
      </c>
      <c r="O8" s="11" t="s">
        <v>68</v>
      </c>
      <c r="P8" s="14">
        <v>113.277505</v>
      </c>
      <c r="Q8" s="14">
        <v>22.514923</v>
      </c>
      <c r="R8" s="17" t="s">
        <v>57</v>
      </c>
    </row>
    <row r="9" spans="1:18" ht="42.75">
      <c r="A9" s="9">
        <v>6</v>
      </c>
      <c r="B9" s="10" t="s">
        <v>9</v>
      </c>
      <c r="C9" s="10" t="s">
        <v>10</v>
      </c>
      <c r="D9" s="11" t="s">
        <v>69</v>
      </c>
      <c r="E9" s="10" t="s">
        <v>70</v>
      </c>
      <c r="F9" s="10" t="s">
        <v>70</v>
      </c>
      <c r="G9" s="10" t="s">
        <v>6</v>
      </c>
      <c r="H9" s="10" t="s">
        <v>69</v>
      </c>
      <c r="I9" s="13">
        <v>9900</v>
      </c>
      <c r="J9" s="13">
        <v>1100</v>
      </c>
      <c r="K9" s="13">
        <v>9</v>
      </c>
      <c r="L9" s="11" t="s">
        <v>71</v>
      </c>
      <c r="M9" s="14">
        <v>113.285366</v>
      </c>
      <c r="N9" s="14">
        <v>22.49692</v>
      </c>
      <c r="O9" s="11" t="s">
        <v>72</v>
      </c>
      <c r="P9" s="14">
        <v>113.284531</v>
      </c>
      <c r="Q9" s="14">
        <v>22.502592</v>
      </c>
      <c r="R9" s="17" t="s">
        <v>57</v>
      </c>
    </row>
    <row r="10" spans="1:18" ht="42.75">
      <c r="A10" s="9">
        <v>7</v>
      </c>
      <c r="B10" s="10" t="s">
        <v>9</v>
      </c>
      <c r="C10" s="10" t="s">
        <v>10</v>
      </c>
      <c r="D10" s="11" t="s">
        <v>73</v>
      </c>
      <c r="E10" s="10" t="s">
        <v>74</v>
      </c>
      <c r="F10" s="10" t="s">
        <v>74</v>
      </c>
      <c r="G10" s="10" t="s">
        <v>6</v>
      </c>
      <c r="H10" s="10" t="s">
        <v>73</v>
      </c>
      <c r="I10" s="13">
        <v>6000</v>
      </c>
      <c r="J10" s="13">
        <v>750</v>
      </c>
      <c r="K10" s="13">
        <v>8</v>
      </c>
      <c r="L10" s="11" t="s">
        <v>75</v>
      </c>
      <c r="M10" s="14">
        <v>113.344697</v>
      </c>
      <c r="N10" s="14">
        <v>22.50855</v>
      </c>
      <c r="O10" s="11" t="s">
        <v>76</v>
      </c>
      <c r="P10" s="14">
        <v>113.350682</v>
      </c>
      <c r="Q10" s="14">
        <v>22.506641</v>
      </c>
      <c r="R10" s="17" t="s">
        <v>57</v>
      </c>
    </row>
    <row r="11" spans="1:18" ht="42.75">
      <c r="A11" s="9">
        <v>8</v>
      </c>
      <c r="B11" s="10" t="s">
        <v>9</v>
      </c>
      <c r="C11" s="10" t="s">
        <v>10</v>
      </c>
      <c r="D11" s="11" t="s">
        <v>77</v>
      </c>
      <c r="E11" s="10" t="s">
        <v>78</v>
      </c>
      <c r="F11" s="10" t="s">
        <v>78</v>
      </c>
      <c r="G11" s="10" t="s">
        <v>6</v>
      </c>
      <c r="H11" s="10" t="s">
        <v>77</v>
      </c>
      <c r="I11" s="13">
        <v>33450</v>
      </c>
      <c r="J11" s="13">
        <v>2230</v>
      </c>
      <c r="K11" s="13">
        <v>15</v>
      </c>
      <c r="L11" s="11" t="s">
        <v>79</v>
      </c>
      <c r="M11" s="14">
        <v>113.304422</v>
      </c>
      <c r="N11" s="14">
        <v>22.513436</v>
      </c>
      <c r="O11" s="11" t="s">
        <v>80</v>
      </c>
      <c r="P11" s="14">
        <v>113.286618</v>
      </c>
      <c r="Q11" s="14">
        <v>22.525772</v>
      </c>
      <c r="R11" s="17" t="s">
        <v>57</v>
      </c>
    </row>
    <row r="12" spans="1:18" ht="24.75" customHeight="1">
      <c r="A12" s="9">
        <v>9</v>
      </c>
      <c r="B12" s="10" t="s">
        <v>9</v>
      </c>
      <c r="C12" s="10" t="s">
        <v>10</v>
      </c>
      <c r="D12" s="11" t="s">
        <v>81</v>
      </c>
      <c r="E12" s="10" t="s">
        <v>82</v>
      </c>
      <c r="F12" s="10" t="s">
        <v>82</v>
      </c>
      <c r="G12" s="10" t="s">
        <v>6</v>
      </c>
      <c r="H12" s="10" t="s">
        <v>81</v>
      </c>
      <c r="I12" s="9">
        <v>19500</v>
      </c>
      <c r="J12" s="13">
        <v>1500</v>
      </c>
      <c r="K12" s="13">
        <v>13</v>
      </c>
      <c r="L12" s="11" t="s">
        <v>83</v>
      </c>
      <c r="M12" s="14">
        <v>113.344713</v>
      </c>
      <c r="N12" s="14">
        <v>22.516521</v>
      </c>
      <c r="O12" s="11" t="s">
        <v>84</v>
      </c>
      <c r="P12" s="14">
        <v>113.351279</v>
      </c>
      <c r="Q12" s="14">
        <v>22.508612</v>
      </c>
      <c r="R12" s="17" t="s">
        <v>57</v>
      </c>
    </row>
    <row r="13" spans="1:18" ht="42.75">
      <c r="A13" s="9">
        <v>10</v>
      </c>
      <c r="B13" s="10" t="s">
        <v>9</v>
      </c>
      <c r="C13" s="10" t="s">
        <v>11</v>
      </c>
      <c r="D13" s="11" t="s">
        <v>85</v>
      </c>
      <c r="E13" s="10" t="s">
        <v>86</v>
      </c>
      <c r="F13" s="10" t="s">
        <v>86</v>
      </c>
      <c r="G13" s="10" t="s">
        <v>6</v>
      </c>
      <c r="H13" s="10" t="s">
        <v>85</v>
      </c>
      <c r="I13" s="13">
        <v>603720</v>
      </c>
      <c r="J13" s="13">
        <v>7740</v>
      </c>
      <c r="K13" s="13">
        <v>78</v>
      </c>
      <c r="L13" s="11" t="s">
        <v>87</v>
      </c>
      <c r="M13" s="14">
        <v>113.4611</v>
      </c>
      <c r="N13" s="14">
        <v>22.315176</v>
      </c>
      <c r="O13" s="11" t="s">
        <v>88</v>
      </c>
      <c r="P13" s="14">
        <v>113.453912</v>
      </c>
      <c r="Q13" s="14">
        <v>22.292004</v>
      </c>
      <c r="R13" s="17" t="s">
        <v>57</v>
      </c>
    </row>
    <row r="14" spans="1:18" ht="24.75" customHeight="1">
      <c r="A14" s="9">
        <v>11</v>
      </c>
      <c r="B14" s="10" t="s">
        <v>9</v>
      </c>
      <c r="C14" s="10" t="s">
        <v>11</v>
      </c>
      <c r="D14" s="11" t="s">
        <v>89</v>
      </c>
      <c r="E14" s="10" t="s">
        <v>90</v>
      </c>
      <c r="F14" s="10" t="s">
        <v>90</v>
      </c>
      <c r="G14" s="10" t="s">
        <v>6</v>
      </c>
      <c r="H14" s="10" t="s">
        <v>89</v>
      </c>
      <c r="I14" s="13">
        <v>12300</v>
      </c>
      <c r="J14" s="13">
        <v>1230</v>
      </c>
      <c r="K14" s="13">
        <v>10</v>
      </c>
      <c r="L14" s="11" t="s">
        <v>91</v>
      </c>
      <c r="M14" s="14">
        <v>113.497526</v>
      </c>
      <c r="N14" s="14">
        <v>22.270477</v>
      </c>
      <c r="O14" s="11" t="s">
        <v>92</v>
      </c>
      <c r="P14" s="14">
        <v>113.493485</v>
      </c>
      <c r="Q14" s="14">
        <v>22.260546</v>
      </c>
      <c r="R14" s="17" t="s">
        <v>57</v>
      </c>
    </row>
    <row r="15" spans="1:18" ht="33" customHeight="1">
      <c r="A15" s="9">
        <v>12</v>
      </c>
      <c r="B15" s="10" t="s">
        <v>9</v>
      </c>
      <c r="C15" s="10" t="s">
        <v>11</v>
      </c>
      <c r="D15" s="11" t="s">
        <v>93</v>
      </c>
      <c r="E15" s="10" t="s">
        <v>94</v>
      </c>
      <c r="F15" s="10" t="s">
        <v>94</v>
      </c>
      <c r="G15" s="10" t="s">
        <v>6</v>
      </c>
      <c r="H15" s="10" t="s">
        <v>93</v>
      </c>
      <c r="I15" s="13">
        <v>254929</v>
      </c>
      <c r="J15" s="13">
        <v>7820</v>
      </c>
      <c r="K15" s="13">
        <v>32.6</v>
      </c>
      <c r="L15" s="11" t="s">
        <v>95</v>
      </c>
      <c r="M15" s="14">
        <v>113.455</v>
      </c>
      <c r="N15" s="14">
        <v>22.289</v>
      </c>
      <c r="O15" s="11" t="s">
        <v>96</v>
      </c>
      <c r="P15" s="14">
        <v>113.5068</v>
      </c>
      <c r="Q15" s="14">
        <v>22.2626</v>
      </c>
      <c r="R15" s="17" t="s">
        <v>57</v>
      </c>
    </row>
    <row r="16" spans="1:18" ht="14.25">
      <c r="A16" s="9">
        <v>13</v>
      </c>
      <c r="B16" s="10" t="s">
        <v>9</v>
      </c>
      <c r="C16" s="10" t="s">
        <v>14</v>
      </c>
      <c r="D16" s="11" t="s">
        <v>97</v>
      </c>
      <c r="E16" s="10" t="s">
        <v>98</v>
      </c>
      <c r="F16" s="10" t="s">
        <v>98</v>
      </c>
      <c r="G16" s="10" t="s">
        <v>6</v>
      </c>
      <c r="H16" s="10" t="s">
        <v>97</v>
      </c>
      <c r="I16" s="13">
        <v>11578</v>
      </c>
      <c r="J16" s="13">
        <v>1654</v>
      </c>
      <c r="K16" s="13">
        <v>7</v>
      </c>
      <c r="L16" s="11" t="s">
        <v>99</v>
      </c>
      <c r="M16" s="14">
        <v>113.240681</v>
      </c>
      <c r="N16" s="14">
        <v>22.57196</v>
      </c>
      <c r="O16" s="11" t="s">
        <v>100</v>
      </c>
      <c r="P16" s="14">
        <v>113.235965</v>
      </c>
      <c r="Q16" s="14">
        <v>22.563376</v>
      </c>
      <c r="R16" s="17" t="s">
        <v>57</v>
      </c>
    </row>
    <row r="17" spans="1:18" ht="14.25">
      <c r="A17" s="9">
        <v>14</v>
      </c>
      <c r="B17" s="10" t="s">
        <v>9</v>
      </c>
      <c r="C17" s="10" t="s">
        <v>14</v>
      </c>
      <c r="D17" s="11" t="s">
        <v>101</v>
      </c>
      <c r="E17" s="10" t="s">
        <v>102</v>
      </c>
      <c r="F17" s="10" t="s">
        <v>102</v>
      </c>
      <c r="G17" s="10" t="s">
        <v>6</v>
      </c>
      <c r="H17" s="10" t="s">
        <v>101</v>
      </c>
      <c r="I17" s="10">
        <v>4104</v>
      </c>
      <c r="J17" s="10">
        <v>513</v>
      </c>
      <c r="K17" s="10">
        <v>8</v>
      </c>
      <c r="L17" s="10" t="s">
        <v>103</v>
      </c>
      <c r="M17" s="10">
        <v>113.23454</v>
      </c>
      <c r="N17" s="10">
        <v>22.586817</v>
      </c>
      <c r="O17" s="10" t="s">
        <v>104</v>
      </c>
      <c r="P17" s="14">
        <v>113.230382</v>
      </c>
      <c r="Q17" s="14">
        <v>22.584249</v>
      </c>
      <c r="R17" s="17" t="s">
        <v>57</v>
      </c>
    </row>
    <row r="18" spans="1:18" ht="24.75" customHeight="1">
      <c r="A18" s="9">
        <v>15</v>
      </c>
      <c r="B18" s="10" t="s">
        <v>9</v>
      </c>
      <c r="C18" s="10" t="s">
        <v>16</v>
      </c>
      <c r="D18" s="11" t="s">
        <v>105</v>
      </c>
      <c r="E18" s="10" t="s">
        <v>106</v>
      </c>
      <c r="F18" s="10" t="s">
        <v>106</v>
      </c>
      <c r="G18" s="10" t="s">
        <v>6</v>
      </c>
      <c r="H18" s="10" t="s">
        <v>105</v>
      </c>
      <c r="I18" s="10">
        <v>22400</v>
      </c>
      <c r="J18" s="10">
        <v>2800</v>
      </c>
      <c r="K18" s="10">
        <v>8</v>
      </c>
      <c r="L18" s="10" t="s">
        <v>107</v>
      </c>
      <c r="M18" s="10">
        <v>113.5213</v>
      </c>
      <c r="N18" s="10">
        <v>22.4808</v>
      </c>
      <c r="O18" s="10" t="s">
        <v>108</v>
      </c>
      <c r="P18" s="14">
        <v>113.5251</v>
      </c>
      <c r="Q18" s="14">
        <v>22.5007</v>
      </c>
      <c r="R18" s="17" t="s">
        <v>57</v>
      </c>
    </row>
    <row r="19" spans="1:18" ht="24.75" customHeight="1">
      <c r="A19" s="9">
        <v>16</v>
      </c>
      <c r="B19" s="10" t="s">
        <v>9</v>
      </c>
      <c r="C19" s="10" t="s">
        <v>15</v>
      </c>
      <c r="D19" s="11" t="s">
        <v>109</v>
      </c>
      <c r="E19" s="10" t="s">
        <v>110</v>
      </c>
      <c r="F19" s="10" t="s">
        <v>110</v>
      </c>
      <c r="G19" s="10" t="s">
        <v>6</v>
      </c>
      <c r="H19" s="10" t="s">
        <v>109</v>
      </c>
      <c r="I19" s="10">
        <v>10100</v>
      </c>
      <c r="J19" s="10">
        <v>2020</v>
      </c>
      <c r="K19" s="10">
        <v>5</v>
      </c>
      <c r="L19" s="10" t="s">
        <v>111</v>
      </c>
      <c r="M19" s="10">
        <v>113.467477</v>
      </c>
      <c r="N19" s="10">
        <v>22.365622</v>
      </c>
      <c r="O19" s="10" t="s">
        <v>112</v>
      </c>
      <c r="P19" s="14">
        <v>113.460088</v>
      </c>
      <c r="Q19" s="14">
        <v>22.349713</v>
      </c>
      <c r="R19" s="17" t="s">
        <v>57</v>
      </c>
    </row>
    <row r="20" spans="1:18" ht="24.75" customHeight="1">
      <c r="A20" s="9">
        <v>17</v>
      </c>
      <c r="B20" s="10" t="s">
        <v>9</v>
      </c>
      <c r="C20" s="10" t="s">
        <v>15</v>
      </c>
      <c r="D20" s="11" t="s">
        <v>113</v>
      </c>
      <c r="E20" s="10" t="s">
        <v>86</v>
      </c>
      <c r="F20" s="10" t="s">
        <v>86</v>
      </c>
      <c r="G20" s="10" t="s">
        <v>6</v>
      </c>
      <c r="H20" s="10" t="s">
        <v>113</v>
      </c>
      <c r="I20" s="10">
        <f>J20*K20</f>
        <v>78000</v>
      </c>
      <c r="J20" s="10">
        <v>1000</v>
      </c>
      <c r="K20" s="10">
        <v>78</v>
      </c>
      <c r="L20" s="10" t="s">
        <v>114</v>
      </c>
      <c r="M20" s="10">
        <v>113.46235</v>
      </c>
      <c r="N20" s="10">
        <v>22.32269</v>
      </c>
      <c r="O20" s="10" t="s">
        <v>115</v>
      </c>
      <c r="P20" s="14">
        <v>113.4369</v>
      </c>
      <c r="Q20" s="14">
        <v>22.2534</v>
      </c>
      <c r="R20" s="17" t="s">
        <v>57</v>
      </c>
    </row>
    <row r="21" spans="1:18" ht="14.25">
      <c r="A21" s="9">
        <v>18</v>
      </c>
      <c r="B21" s="10" t="s">
        <v>9</v>
      </c>
      <c r="C21" s="10" t="s">
        <v>12</v>
      </c>
      <c r="D21" s="11" t="s">
        <v>116</v>
      </c>
      <c r="E21" s="10" t="s">
        <v>117</v>
      </c>
      <c r="F21" s="10" t="s">
        <v>117</v>
      </c>
      <c r="G21" s="10" t="s">
        <v>6</v>
      </c>
      <c r="H21" s="10" t="s">
        <v>116</v>
      </c>
      <c r="I21" s="10">
        <v>20460</v>
      </c>
      <c r="J21" s="10">
        <v>1364</v>
      </c>
      <c r="K21" s="10">
        <v>15</v>
      </c>
      <c r="L21" s="10" t="s">
        <v>118</v>
      </c>
      <c r="M21" s="10">
        <v>113.300446</v>
      </c>
      <c r="N21" s="10">
        <v>22.460184</v>
      </c>
      <c r="O21" s="10" t="s">
        <v>119</v>
      </c>
      <c r="P21" s="14">
        <v>113.294528</v>
      </c>
      <c r="Q21" s="14">
        <v>22.464864</v>
      </c>
      <c r="R21" s="17" t="s">
        <v>57</v>
      </c>
    </row>
    <row r="22" spans="1:18" ht="42.75">
      <c r="A22" s="9">
        <v>19</v>
      </c>
      <c r="B22" s="10" t="s">
        <v>9</v>
      </c>
      <c r="C22" s="10" t="s">
        <v>12</v>
      </c>
      <c r="D22" s="11" t="s">
        <v>120</v>
      </c>
      <c r="E22" s="10" t="s">
        <v>121</v>
      </c>
      <c r="F22" s="10" t="s">
        <v>121</v>
      </c>
      <c r="G22" s="10" t="s">
        <v>6</v>
      </c>
      <c r="H22" s="10" t="s">
        <v>120</v>
      </c>
      <c r="I22" s="13">
        <v>50160</v>
      </c>
      <c r="J22" s="13">
        <v>2280</v>
      </c>
      <c r="K22" s="13">
        <v>22</v>
      </c>
      <c r="L22" s="11" t="s">
        <v>122</v>
      </c>
      <c r="M22" s="14">
        <v>113.287906</v>
      </c>
      <c r="N22" s="14">
        <v>22.456505</v>
      </c>
      <c r="O22" s="11" t="s">
        <v>123</v>
      </c>
      <c r="P22" s="14">
        <v>113.296517</v>
      </c>
      <c r="Q22" s="14">
        <v>22.450566</v>
      </c>
      <c r="R22" s="17" t="s">
        <v>57</v>
      </c>
    </row>
    <row r="23" spans="1:18" ht="28.5">
      <c r="A23" s="9">
        <v>20</v>
      </c>
      <c r="B23" s="10" t="s">
        <v>9</v>
      </c>
      <c r="C23" s="10" t="s">
        <v>12</v>
      </c>
      <c r="D23" s="11" t="s">
        <v>124</v>
      </c>
      <c r="E23" s="10" t="s">
        <v>125</v>
      </c>
      <c r="F23" s="10" t="s">
        <v>125</v>
      </c>
      <c r="G23" s="10" t="s">
        <v>6</v>
      </c>
      <c r="H23" s="10" t="s">
        <v>124</v>
      </c>
      <c r="I23" s="13">
        <v>25200</v>
      </c>
      <c r="J23" s="13">
        <v>1200</v>
      </c>
      <c r="K23" s="13">
        <v>21</v>
      </c>
      <c r="L23" s="11" t="s">
        <v>126</v>
      </c>
      <c r="M23" s="14">
        <v>113.27142</v>
      </c>
      <c r="N23" s="14">
        <v>22.494366</v>
      </c>
      <c r="O23" s="11" t="s">
        <v>127</v>
      </c>
      <c r="P23" s="14">
        <v>113.265948</v>
      </c>
      <c r="Q23" s="14">
        <v>22.502876</v>
      </c>
      <c r="R23" s="17" t="s">
        <v>57</v>
      </c>
    </row>
  </sheetData>
  <sheetProtection/>
  <mergeCells count="18">
    <mergeCell ref="A1:Q1"/>
    <mergeCell ref="A2:A3"/>
    <mergeCell ref="B2:B3"/>
    <mergeCell ref="C2:C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rintOptions/>
  <pageMargins left="0.275" right="0.15694444444444444" top="1" bottom="1" header="0.5" footer="0.5"/>
  <pageSetup orientation="landscape" paperSize="8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赵永斌</cp:lastModifiedBy>
  <dcterms:created xsi:type="dcterms:W3CDTF">2020-08-11T08:45:33Z</dcterms:created>
  <dcterms:modified xsi:type="dcterms:W3CDTF">2021-10-28T01:10:35Z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